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iercaressa/Desktop/vademecum/rsu2022/modulistica RSU 2022/"/>
    </mc:Choice>
  </mc:AlternateContent>
  <xr:revisionPtr revIDLastSave="0" documentId="8_{A7475B3F-3778-AE4C-9A39-D07CF9C7C12E}" xr6:coauthVersionLast="36" xr6:coauthVersionMax="36" xr10:uidLastSave="{00000000-0000-0000-0000-000000000000}"/>
  <bookViews>
    <workbookView xWindow="0" yWindow="500" windowWidth="25600" windowHeight="14620" activeTab="1" xr2:uid="{00000000-000D-0000-FFFF-FFFF00000000}"/>
  </bookViews>
  <sheets>
    <sheet name="risultati" sheetId="2" r:id="rId1"/>
    <sheet name="calcoli" sheetId="1" r:id="rId2"/>
    <sheet name="Foglio3" sheetId="3" r:id="rId3"/>
  </sheets>
  <calcPr calcId="181029" concurrentCalc="0"/>
</workbook>
</file>

<file path=xl/calcChain.xml><?xml version="1.0" encoding="utf-8"?>
<calcChain xmlns="http://schemas.openxmlformats.org/spreadsheetml/2006/main">
  <c r="E9" i="1" l="1"/>
  <c r="D15" i="1"/>
  <c r="E15" i="1"/>
  <c r="L15" i="1"/>
  <c r="D17" i="1"/>
  <c r="L17" i="1"/>
  <c r="D14" i="1"/>
  <c r="L14" i="1"/>
  <c r="D18" i="1"/>
  <c r="L18" i="1"/>
  <c r="D16" i="1"/>
  <c r="L16" i="1"/>
  <c r="E18" i="1"/>
  <c r="E14" i="1"/>
  <c r="E16" i="1"/>
  <c r="E17" i="1"/>
  <c r="F15" i="1"/>
  <c r="G15" i="1"/>
  <c r="H15" i="1"/>
  <c r="I15" i="1"/>
  <c r="J15" i="1"/>
  <c r="J18" i="1"/>
  <c r="J17" i="1"/>
  <c r="J16" i="1"/>
  <c r="J14" i="1"/>
  <c r="I18" i="1"/>
  <c r="I17" i="1"/>
  <c r="I16" i="1"/>
  <c r="I14" i="1"/>
  <c r="G17" i="1"/>
  <c r="H17" i="1"/>
  <c r="H14" i="1"/>
  <c r="G14" i="1"/>
  <c r="G16" i="1"/>
  <c r="H16" i="1"/>
  <c r="G18" i="1"/>
  <c r="H18" i="1"/>
  <c r="F16" i="1"/>
  <c r="N16" i="1"/>
  <c r="C28" i="1"/>
  <c r="C7" i="2"/>
  <c r="F18" i="1"/>
  <c r="F17" i="1"/>
  <c r="N17" i="1"/>
  <c r="C29" i="1"/>
  <c r="C8" i="2"/>
  <c r="F14" i="1"/>
  <c r="N14" i="1"/>
  <c r="C26" i="1"/>
  <c r="C5" i="2"/>
  <c r="N18" i="1"/>
  <c r="C30" i="1"/>
  <c r="C9" i="2"/>
  <c r="N15" i="1"/>
  <c r="C27" i="1"/>
  <c r="C6" i="2"/>
</calcChain>
</file>

<file path=xl/sharedStrings.xml><?xml version="1.0" encoding="utf-8"?>
<sst xmlns="http://schemas.openxmlformats.org/spreadsheetml/2006/main" count="53" uniqueCount="22">
  <si>
    <t>ELEZIONI RSU</t>
  </si>
  <si>
    <t>Aventi diritto al voto</t>
  </si>
  <si>
    <t>Votanti</t>
  </si>
  <si>
    <t>Quorum</t>
  </si>
  <si>
    <t>Lista 1</t>
  </si>
  <si>
    <t xml:space="preserve">LISTA  </t>
  </si>
  <si>
    <t>VOTI</t>
  </si>
  <si>
    <t>SEGGI</t>
  </si>
  <si>
    <t>RESTO</t>
  </si>
  <si>
    <t>Lista 2</t>
  </si>
  <si>
    <t>Lista 3</t>
  </si>
  <si>
    <t>Lista 4</t>
  </si>
  <si>
    <t>Lista 5</t>
  </si>
  <si>
    <t>seggi</t>
  </si>
  <si>
    <t>ultimare calcolo dei seggi spettanti in base al resto</t>
  </si>
  <si>
    <t>Nulle</t>
  </si>
  <si>
    <t>RESTO 2</t>
  </si>
  <si>
    <t>RESTO 3</t>
  </si>
  <si>
    <t>RESTO 4</t>
  </si>
  <si>
    <t>RESTO 1</t>
  </si>
  <si>
    <t>RISULTATI in lavorazione</t>
  </si>
  <si>
    <t>RISULTATO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</si>
</sst>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9"/>
  <sheetViews>
    <sheetView workbookViewId="0">
      <selection activeCell="G7" sqref="G7"/>
    </sheetView>
  </sheetViews>
  <sheetFormatPr baseColWidth="10" defaultColWidth="8.83203125" defaultRowHeight="15" x14ac:dyDescent="0.2"/>
  <cols>
    <col min="2" max="4" width="12.5" customWidth="1"/>
  </cols>
  <sheetData>
    <row r="3" spans="2:4" ht="16" thickBot="1" x14ac:dyDescent="0.25"/>
    <row r="4" spans="2:4" ht="16" thickBot="1" x14ac:dyDescent="0.25">
      <c r="B4" s="25" t="s">
        <v>21</v>
      </c>
      <c r="C4" s="26"/>
      <c r="D4" s="27"/>
    </row>
    <row r="5" spans="2:4" ht="29.25" customHeight="1" x14ac:dyDescent="0.2">
      <c r="B5" s="19" t="s">
        <v>4</v>
      </c>
      <c r="C5" s="20">
        <f>SUM(calcoli!C26)</f>
        <v>1</v>
      </c>
      <c r="D5" s="21" t="s">
        <v>13</v>
      </c>
    </row>
    <row r="6" spans="2:4" ht="29.25" customHeight="1" x14ac:dyDescent="0.2">
      <c r="B6" s="3" t="s">
        <v>9</v>
      </c>
      <c r="C6" s="4">
        <f>SUM(calcoli!C27)</f>
        <v>1</v>
      </c>
      <c r="D6" s="5" t="s">
        <v>13</v>
      </c>
    </row>
    <row r="7" spans="2:4" ht="29.25" customHeight="1" x14ac:dyDescent="0.2">
      <c r="B7" s="3" t="s">
        <v>10</v>
      </c>
      <c r="C7" s="4">
        <f>SUM(calcoli!C28)</f>
        <v>1</v>
      </c>
      <c r="D7" s="5" t="s">
        <v>13</v>
      </c>
    </row>
    <row r="8" spans="2:4" ht="29.25" customHeight="1" x14ac:dyDescent="0.2">
      <c r="B8" s="3" t="s">
        <v>11</v>
      </c>
      <c r="C8" s="4">
        <f>SUM(calcoli!C29)</f>
        <v>0</v>
      </c>
      <c r="D8" s="5" t="s">
        <v>13</v>
      </c>
    </row>
    <row r="9" spans="2:4" ht="29.25" customHeight="1" thickBot="1" x14ac:dyDescent="0.25">
      <c r="B9" s="6" t="s">
        <v>12</v>
      </c>
      <c r="C9" s="7">
        <f>SUM(calcoli!C30)</f>
        <v>0</v>
      </c>
      <c r="D9" s="8" t="s">
        <v>13</v>
      </c>
    </row>
  </sheetData>
  <mergeCells count="1">
    <mergeCell ref="B4:D4"/>
  </mergeCells>
  <pageMargins left="0.7" right="0.7" top="0.75" bottom="0.75" header="0.3" footer="0.3"/>
  <cellWatches>
    <cellWatch r="D38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30"/>
  <sheetViews>
    <sheetView tabSelected="1" topLeftCell="A9" workbookViewId="0">
      <selection activeCell="J18" sqref="J18"/>
    </sheetView>
  </sheetViews>
  <sheetFormatPr baseColWidth="10" defaultColWidth="8.83203125" defaultRowHeight="15" x14ac:dyDescent="0.2"/>
  <sheetData>
    <row r="3" spans="2:14" x14ac:dyDescent="0.2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2:14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6" spans="2:14" ht="16" thickBot="1" x14ac:dyDescent="0.25"/>
    <row r="7" spans="2:14" x14ac:dyDescent="0.2">
      <c r="B7" s="9" t="s">
        <v>1</v>
      </c>
      <c r="C7" s="10"/>
      <c r="D7" s="10"/>
      <c r="E7" s="11">
        <v>160</v>
      </c>
    </row>
    <row r="8" spans="2:14" x14ac:dyDescent="0.2">
      <c r="B8" s="12" t="s">
        <v>2</v>
      </c>
      <c r="C8" s="13"/>
      <c r="D8" s="13"/>
      <c r="E8" s="14">
        <v>119</v>
      </c>
      <c r="K8" t="s">
        <v>14</v>
      </c>
    </row>
    <row r="9" spans="2:14" ht="16" thickBot="1" x14ac:dyDescent="0.25">
      <c r="B9" s="15" t="s">
        <v>3</v>
      </c>
      <c r="C9" s="16"/>
      <c r="D9" s="16"/>
      <c r="E9" s="17">
        <f>E8/3</f>
        <v>39.666666666666664</v>
      </c>
    </row>
    <row r="12" spans="2:14" ht="16" thickBot="1" x14ac:dyDescent="0.25"/>
    <row r="13" spans="2:14" s="2" customFormat="1" ht="21.75" customHeight="1" thickBot="1" x14ac:dyDescent="0.25">
      <c r="B13" s="22" t="s">
        <v>5</v>
      </c>
      <c r="C13" s="23" t="s">
        <v>6</v>
      </c>
      <c r="D13" s="23" t="s">
        <v>7</v>
      </c>
      <c r="E13" s="24" t="s">
        <v>8</v>
      </c>
      <c r="F13" s="18" t="s">
        <v>19</v>
      </c>
      <c r="G13" s="18" t="s">
        <v>16</v>
      </c>
      <c r="H13" s="18" t="s">
        <v>17</v>
      </c>
      <c r="I13" s="18" t="s">
        <v>17</v>
      </c>
      <c r="J13" s="18" t="s">
        <v>18</v>
      </c>
      <c r="K13" s="25" t="s">
        <v>20</v>
      </c>
      <c r="L13" s="26"/>
      <c r="M13" s="26"/>
      <c r="N13" s="27"/>
    </row>
    <row r="14" spans="2:14" s="2" customFormat="1" ht="21.75" customHeight="1" x14ac:dyDescent="0.2">
      <c r="B14" s="3" t="s">
        <v>4</v>
      </c>
      <c r="C14" s="4">
        <v>20</v>
      </c>
      <c r="D14" s="4">
        <f>INT(C14/E9)</f>
        <v>0</v>
      </c>
      <c r="E14" s="5">
        <f>IF(D14&gt;0,C14-E9,C14)</f>
        <v>20</v>
      </c>
      <c r="F14" s="1">
        <f>IF(E14=LARGE($E$14:$E$18,1),1,0)</f>
        <v>0</v>
      </c>
      <c r="G14" s="1">
        <f>IF(E14=LARGE($E$14:$E$18,2),1,0)</f>
        <v>1</v>
      </c>
      <c r="H14" s="1">
        <f>IF(E14=LARGE($E$14:$E$18,3),1,0)</f>
        <v>0</v>
      </c>
      <c r="I14" s="1">
        <f>IF(E14=LARGE($E$14:$E$18,4),1,0)</f>
        <v>0</v>
      </c>
      <c r="J14" s="1">
        <f>IF(E14=LARGE($E$14:$E$18,5),1,0)</f>
        <v>0</v>
      </c>
      <c r="K14" s="19" t="s">
        <v>4</v>
      </c>
      <c r="L14" s="20">
        <f>IF(D14&gt;0,D14,0)</f>
        <v>0</v>
      </c>
      <c r="M14" s="20" t="s">
        <v>13</v>
      </c>
      <c r="N14" s="21">
        <f>IF(SUM($L$14:$L$18)=3,0,IF(SUM($L$14:$L$18)=2,D14+F14,IF(SUM($L$14:$L$18)=1,D14+F14+G14,IF(SUM($L$14:$L$18)=0,D14+F14+G14+H14))))-L14</f>
        <v>1</v>
      </c>
    </row>
    <row r="15" spans="2:14" s="2" customFormat="1" ht="21.75" customHeight="1" x14ac:dyDescent="0.2">
      <c r="B15" s="3" t="s">
        <v>9</v>
      </c>
      <c r="C15" s="4">
        <v>30</v>
      </c>
      <c r="D15" s="4">
        <f>INT(C15/E9)</f>
        <v>0</v>
      </c>
      <c r="E15" s="5">
        <f>IF(D15&gt;0,C15-E9,C15)</f>
        <v>30</v>
      </c>
      <c r="F15" s="1">
        <f>IF(E15=LARGE($E$14:$E$18,1),1,0)</f>
        <v>1</v>
      </c>
      <c r="G15" s="1">
        <f t="shared" ref="G15:G18" si="0">IF(E15=LARGE($E$14:$E$18,2),1,0)</f>
        <v>0</v>
      </c>
      <c r="H15" s="1">
        <f>IF(E15=LARGE($E$14:$E$18,3),1,0)</f>
        <v>0</v>
      </c>
      <c r="I15" s="1">
        <f t="shared" ref="I15:I18" si="1">IF(E15=LARGE($E$14:$E$18,4),1,0)</f>
        <v>0</v>
      </c>
      <c r="J15" s="1">
        <f t="shared" ref="J15:J18" si="2">IF(E15=LARGE($E$14:$E$18,5),1,0)</f>
        <v>0</v>
      </c>
      <c r="K15" s="3" t="s">
        <v>9</v>
      </c>
      <c r="L15" s="4">
        <f>IF(D15&gt;0,D15,0)</f>
        <v>0</v>
      </c>
      <c r="M15" s="4" t="s">
        <v>13</v>
      </c>
      <c r="N15" s="5">
        <f>IF(SUM($L$14:$L$18)=3,0,IF(SUM($L$14:$L$18)=2,D15+F15,IF(SUM($L$14:$L$18)=1,D15+F15+G15,IF(SUM($L$14:$L$18)=0,D15+F15+G15+H15))))-L15</f>
        <v>1</v>
      </c>
    </row>
    <row r="16" spans="2:14" s="2" customFormat="1" ht="21.75" customHeight="1" x14ac:dyDescent="0.2">
      <c r="B16" s="3" t="s">
        <v>10</v>
      </c>
      <c r="C16" s="4">
        <v>50</v>
      </c>
      <c r="D16" s="4">
        <f>INT(C16/E9)</f>
        <v>1</v>
      </c>
      <c r="E16" s="5">
        <f>IF(D16&gt;0,C16-E9,C16)</f>
        <v>10.333333333333336</v>
      </c>
      <c r="F16" s="1">
        <f>IF(E16=LARGE($E$14:$E$18,1),1,0)</f>
        <v>0</v>
      </c>
      <c r="G16" s="1">
        <f t="shared" si="0"/>
        <v>0</v>
      </c>
      <c r="H16" s="1">
        <f>IF(E16=LARGE($E$14:$E$18,3),1,0)</f>
        <v>0</v>
      </c>
      <c r="I16" s="1">
        <f t="shared" si="1"/>
        <v>1</v>
      </c>
      <c r="J16" s="1">
        <f t="shared" si="2"/>
        <v>0</v>
      </c>
      <c r="K16" s="3" t="s">
        <v>10</v>
      </c>
      <c r="L16" s="4">
        <f>IF(D16&gt;0,D16,0)</f>
        <v>1</v>
      </c>
      <c r="M16" s="4" t="s">
        <v>13</v>
      </c>
      <c r="N16" s="5">
        <f>IF(SUM($L$14:$L$18)=3,0,IF(SUM($L$14:$L$18)=2,D16+F16,IF(SUM($L$14:$L$18)=1,D16+F16+G16,IF(SUM($L$14:$L$18)=0,D16+F16+G16+H16))))-L16</f>
        <v>0</v>
      </c>
    </row>
    <row r="17" spans="2:14" s="2" customFormat="1" ht="21.75" customHeight="1" x14ac:dyDescent="0.2">
      <c r="B17" s="3" t="s">
        <v>11</v>
      </c>
      <c r="C17" s="4">
        <v>15</v>
      </c>
      <c r="D17" s="4">
        <f>INT(C17/E9)</f>
        <v>0</v>
      </c>
      <c r="E17" s="5">
        <f>IF(D17&gt;0,C17-E9,C17)</f>
        <v>15</v>
      </c>
      <c r="F17" s="1">
        <f>IF(E17=LARGE($E$14:$E$18,1),1,0)</f>
        <v>0</v>
      </c>
      <c r="G17" s="1">
        <f t="shared" si="0"/>
        <v>0</v>
      </c>
      <c r="H17" s="1">
        <f>IF(E17=LARGE($E$14:$E$18,3),1,0)</f>
        <v>1</v>
      </c>
      <c r="I17" s="1">
        <f t="shared" si="1"/>
        <v>0</v>
      </c>
      <c r="J17" s="1">
        <f t="shared" si="2"/>
        <v>0</v>
      </c>
      <c r="K17" s="3" t="s">
        <v>11</v>
      </c>
      <c r="L17" s="4">
        <f>IF(D17&gt;0,D17,0)</f>
        <v>0</v>
      </c>
      <c r="M17" s="18" t="s">
        <v>13</v>
      </c>
      <c r="N17" s="5">
        <f>IF(SUM($L$14:$L$18)=3,0,IF(SUM($L$14:$L$18)=2,D17+F17,IF(SUM($L$14:$L$18)=1,D17+F17+G17,IF(SUM($L$14:$L$18)=0,D17+F17+G17+H17))))-L17</f>
        <v>0</v>
      </c>
    </row>
    <row r="18" spans="2:14" s="2" customFormat="1" ht="21.75" customHeight="1" thickBot="1" x14ac:dyDescent="0.25">
      <c r="B18" s="6" t="s">
        <v>12</v>
      </c>
      <c r="C18" s="7">
        <v>5</v>
      </c>
      <c r="D18" s="7">
        <f>INT(C18/E9)</f>
        <v>0</v>
      </c>
      <c r="E18" s="8">
        <f>IF(D18&gt;0,C18-E9,C18)</f>
        <v>5</v>
      </c>
      <c r="F18" s="1">
        <f>IF(E18=LARGE($E$14:$E$18,1),1,0)</f>
        <v>0</v>
      </c>
      <c r="G18" s="1">
        <f t="shared" si="0"/>
        <v>0</v>
      </c>
      <c r="H18" s="1">
        <f>IF(E18=LARGE($E$14:$E$18,3),1,0)</f>
        <v>0</v>
      </c>
      <c r="I18" s="1">
        <f t="shared" si="1"/>
        <v>0</v>
      </c>
      <c r="J18" s="1">
        <f t="shared" si="2"/>
        <v>1</v>
      </c>
      <c r="K18" s="6" t="s">
        <v>12</v>
      </c>
      <c r="L18" s="7">
        <f>IF(D18&gt;0,D18,0)</f>
        <v>0</v>
      </c>
      <c r="M18" s="7" t="s">
        <v>13</v>
      </c>
      <c r="N18" s="8">
        <f>IF(SUM($L$14:$L$18)=3,0,IF(SUM($L$14:$L$18)=2,D18+F18,IF(SUM($L$14:$L$18)=1,D18+F18+G18,IF(SUM($L$14:$L$18)=0,D18+F18+G18+H18))))-L18</f>
        <v>0</v>
      </c>
    </row>
    <row r="20" spans="2:14" x14ac:dyDescent="0.2">
      <c r="L20" s="18"/>
    </row>
    <row r="21" spans="2:14" x14ac:dyDescent="0.2">
      <c r="B21" s="18" t="s">
        <v>15</v>
      </c>
      <c r="C21" s="18">
        <v>0</v>
      </c>
    </row>
    <row r="24" spans="2:14" ht="16" thickBot="1" x14ac:dyDescent="0.25">
      <c r="B24" s="1"/>
      <c r="C24" s="1"/>
      <c r="D24" s="1"/>
    </row>
    <row r="25" spans="2:14" ht="16" thickBot="1" x14ac:dyDescent="0.25">
      <c r="B25" s="25" t="s">
        <v>21</v>
      </c>
      <c r="C25" s="26"/>
      <c r="D25" s="27"/>
    </row>
    <row r="26" spans="2:14" x14ac:dyDescent="0.2">
      <c r="B26" s="3" t="s">
        <v>4</v>
      </c>
      <c r="C26" s="4">
        <f>SUM(L14:N14)</f>
        <v>1</v>
      </c>
      <c r="D26" s="5" t="s">
        <v>13</v>
      </c>
    </row>
    <row r="27" spans="2:14" x14ac:dyDescent="0.2">
      <c r="B27" s="3" t="s">
        <v>9</v>
      </c>
      <c r="C27" s="4">
        <f t="shared" ref="C27:C30" si="3">SUM(L15:N15)</f>
        <v>1</v>
      </c>
      <c r="D27" s="5" t="s">
        <v>13</v>
      </c>
    </row>
    <row r="28" spans="2:14" x14ac:dyDescent="0.2">
      <c r="B28" s="3" t="s">
        <v>10</v>
      </c>
      <c r="C28" s="4">
        <f t="shared" si="3"/>
        <v>1</v>
      </c>
      <c r="D28" s="5" t="s">
        <v>13</v>
      </c>
    </row>
    <row r="29" spans="2:14" x14ac:dyDescent="0.2">
      <c r="B29" s="3" t="s">
        <v>11</v>
      </c>
      <c r="C29" s="4">
        <f t="shared" si="3"/>
        <v>0</v>
      </c>
      <c r="D29" s="5" t="s">
        <v>13</v>
      </c>
    </row>
    <row r="30" spans="2:14" ht="16" thickBot="1" x14ac:dyDescent="0.25">
      <c r="B30" s="6" t="s">
        <v>12</v>
      </c>
      <c r="C30" s="7">
        <f t="shared" si="3"/>
        <v>0</v>
      </c>
      <c r="D30" s="8" t="s">
        <v>13</v>
      </c>
    </row>
  </sheetData>
  <mergeCells count="3">
    <mergeCell ref="B3:M4"/>
    <mergeCell ref="K13:N13"/>
    <mergeCell ref="B25:D2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risultati</vt:lpstr>
      <vt:lpstr>calcoli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Gennaro Sorrentino</dc:creator>
  <cp:lastModifiedBy>Microsoft Office User</cp:lastModifiedBy>
  <dcterms:created xsi:type="dcterms:W3CDTF">2018-01-15T07:03:50Z</dcterms:created>
  <dcterms:modified xsi:type="dcterms:W3CDTF">2022-03-06T12:02:53Z</dcterms:modified>
</cp:coreProperties>
</file>